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H35" i="1" s="1"/>
  <c r="D36" i="1"/>
  <c r="D37" i="1"/>
  <c r="L37" i="1" s="1"/>
  <c r="D38" i="1"/>
  <c r="L38" i="1" s="1"/>
  <c r="D39" i="1"/>
  <c r="H39" i="1" s="1"/>
  <c r="D40" i="1"/>
  <c r="L40" i="1" s="1"/>
  <c r="M40" i="1" s="1"/>
  <c r="N40" i="1" s="1"/>
  <c r="D41" i="1"/>
  <c r="L41" i="1" s="1"/>
  <c r="D42" i="1"/>
  <c r="L42" i="1" s="1"/>
  <c r="D43" i="1"/>
  <c r="D44" i="1"/>
  <c r="D45" i="1"/>
  <c r="D26" i="1"/>
  <c r="K45" i="1"/>
  <c r="F45" i="1"/>
  <c r="E45" i="1"/>
  <c r="L45" i="1"/>
  <c r="L44" i="1"/>
  <c r="K44" i="1"/>
  <c r="M44" i="1" s="1"/>
  <c r="N44" i="1" s="1"/>
  <c r="G44" i="1"/>
  <c r="F44" i="1"/>
  <c r="H44" i="1" s="1"/>
  <c r="E44" i="1"/>
  <c r="K43" i="1"/>
  <c r="F43" i="1"/>
  <c r="E43" i="1"/>
  <c r="G43" i="1" s="1"/>
  <c r="L43" i="1"/>
  <c r="K42" i="1"/>
  <c r="F42" i="1"/>
  <c r="E42" i="1"/>
  <c r="G42" i="1" s="1"/>
  <c r="K41" i="1"/>
  <c r="F41" i="1"/>
  <c r="E41" i="1"/>
  <c r="G41" i="1" s="1"/>
  <c r="K40" i="1"/>
  <c r="F40" i="1"/>
  <c r="E40" i="1"/>
  <c r="G40" i="1" s="1"/>
  <c r="H40" i="1"/>
  <c r="K39" i="1"/>
  <c r="F39" i="1"/>
  <c r="E39" i="1"/>
  <c r="K38" i="1"/>
  <c r="F38" i="1"/>
  <c r="E38" i="1"/>
  <c r="G38" i="1" s="1"/>
  <c r="K37" i="1"/>
  <c r="F37" i="1"/>
  <c r="H37" i="1" s="1"/>
  <c r="E37" i="1"/>
  <c r="G37" i="1" s="1"/>
  <c r="K36" i="1"/>
  <c r="F36" i="1"/>
  <c r="E36" i="1"/>
  <c r="H36" i="1"/>
  <c r="L35" i="1"/>
  <c r="K35" i="1"/>
  <c r="G35" i="1"/>
  <c r="F35" i="1"/>
  <c r="E35" i="1"/>
  <c r="K34" i="1"/>
  <c r="F34" i="1"/>
  <c r="E34" i="1"/>
  <c r="G34" i="1" s="1"/>
  <c r="L34" i="1"/>
  <c r="L33" i="1"/>
  <c r="K33" i="1"/>
  <c r="F33" i="1"/>
  <c r="E33" i="1"/>
  <c r="G33" i="1" s="1"/>
  <c r="H33" i="1"/>
  <c r="K32" i="1"/>
  <c r="F32" i="1"/>
  <c r="E32" i="1"/>
  <c r="G32" i="1" s="1"/>
  <c r="H32" i="1"/>
  <c r="K31" i="1"/>
  <c r="F31" i="1"/>
  <c r="E31" i="1"/>
  <c r="G31" i="1" s="1"/>
  <c r="L31" i="1"/>
  <c r="M31" i="1" s="1"/>
  <c r="N31" i="1" s="1"/>
  <c r="K30" i="1"/>
  <c r="F30" i="1"/>
  <c r="E30" i="1"/>
  <c r="L30" i="1"/>
  <c r="K29" i="1"/>
  <c r="F29" i="1"/>
  <c r="E29" i="1"/>
  <c r="L29" i="1"/>
  <c r="L28" i="1"/>
  <c r="K28" i="1"/>
  <c r="M28" i="1" s="1"/>
  <c r="N28" i="1" s="1"/>
  <c r="F28" i="1"/>
  <c r="E28" i="1"/>
  <c r="G28" i="1" s="1"/>
  <c r="H28" i="1"/>
  <c r="L27" i="1"/>
  <c r="K27" i="1"/>
  <c r="I27" i="1"/>
  <c r="F27" i="1"/>
  <c r="H27" i="1" s="1"/>
  <c r="E27" i="1"/>
  <c r="G27" i="1" s="1"/>
  <c r="K26" i="1"/>
  <c r="F26" i="1"/>
  <c r="E26" i="1"/>
  <c r="H26" i="1"/>
  <c r="O6" i="1"/>
  <c r="O5" i="1"/>
  <c r="O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4" i="1"/>
  <c r="E2" i="1"/>
  <c r="J5" i="1"/>
  <c r="I5" i="1"/>
  <c r="G12" i="1"/>
  <c r="G13" i="1"/>
  <c r="G14" i="1"/>
  <c r="H5" i="1"/>
  <c r="G4" i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E13" i="1"/>
  <c r="E14" i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F5" i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4" i="1"/>
  <c r="H4" i="1" s="1"/>
  <c r="J4" i="1" s="1"/>
  <c r="J6" i="1" s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4" i="1"/>
  <c r="M33" i="1" l="1"/>
  <c r="N33" i="1" s="1"/>
  <c r="M37" i="1"/>
  <c r="M27" i="1"/>
  <c r="H42" i="1"/>
  <c r="M42" i="1"/>
  <c r="N42" i="1" s="1"/>
  <c r="M35" i="1"/>
  <c r="N35" i="1" s="1"/>
  <c r="M29" i="1"/>
  <c r="M43" i="1"/>
  <c r="M41" i="1"/>
  <c r="N41" i="1" s="1"/>
  <c r="M39" i="1"/>
  <c r="N39" i="1" s="1"/>
  <c r="M36" i="1"/>
  <c r="N36" i="1" s="1"/>
  <c r="M30" i="1"/>
  <c r="N30" i="1" s="1"/>
  <c r="M38" i="1"/>
  <c r="N38" i="1" s="1"/>
  <c r="N29" i="1"/>
  <c r="M34" i="1"/>
  <c r="N34" i="1" s="1"/>
  <c r="M45" i="1"/>
  <c r="N45" i="1" s="1"/>
  <c r="G30" i="1"/>
  <c r="G39" i="1"/>
  <c r="N37" i="1"/>
  <c r="L39" i="1"/>
  <c r="H41" i="1"/>
  <c r="L32" i="1"/>
  <c r="M32" i="1" s="1"/>
  <c r="N32" i="1" s="1"/>
  <c r="H34" i="1"/>
  <c r="N27" i="1"/>
  <c r="G36" i="1"/>
  <c r="H43" i="1"/>
  <c r="J27" i="1"/>
  <c r="G26" i="1"/>
  <c r="G45" i="1"/>
  <c r="O27" i="1"/>
  <c r="L26" i="1"/>
  <c r="M26" i="1" s="1"/>
  <c r="N26" i="1" s="1"/>
  <c r="H29" i="1"/>
  <c r="H45" i="1"/>
  <c r="G29" i="1"/>
  <c r="L36" i="1"/>
  <c r="H38" i="1"/>
  <c r="H30" i="1"/>
  <c r="H31" i="1"/>
  <c r="N43" i="1"/>
  <c r="I4" i="1"/>
  <c r="I6" i="1" s="1"/>
  <c r="J26" i="1" l="1"/>
  <c r="J28" i="1"/>
  <c r="I26" i="1"/>
  <c r="I28" i="1" s="1"/>
  <c r="O26" i="1"/>
  <c r="O28" i="1" s="1"/>
</calcChain>
</file>

<file path=xl/sharedStrings.xml><?xml version="1.0" encoding="utf-8"?>
<sst xmlns="http://schemas.openxmlformats.org/spreadsheetml/2006/main" count="31" uniqueCount="18">
  <si>
    <t>공분산 직관적 이해</t>
  </si>
  <si>
    <t>DATE</t>
  </si>
  <si>
    <t>확률변수 X</t>
  </si>
  <si>
    <t>확률변수 Y(2X)</t>
  </si>
  <si>
    <t>P(X)</t>
  </si>
  <si>
    <t>P(Y)</t>
  </si>
  <si>
    <t>P(X) * X</t>
  </si>
  <si>
    <t>P(Y) * Y</t>
  </si>
  <si>
    <t>E[X]</t>
  </si>
  <si>
    <t>E[Y]</t>
  </si>
  <si>
    <t>X-E[X]</t>
  </si>
  <si>
    <t>Y-E[Y]</t>
  </si>
  <si>
    <t>(X-E[X]) * (Y-E[Y])</t>
  </si>
  <si>
    <t>P * [(X-E[X]) * (Y-E[Y])]</t>
  </si>
  <si>
    <t>COV(X,Y)</t>
  </si>
  <si>
    <t>음</t>
  </si>
  <si>
    <t>양</t>
  </si>
  <si>
    <t>확률변수 Y(-2X)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</si>
</sst>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6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/>
    <xf numFmtId="9" fontId="2" fillId="0" borderId="0" xfId="2" applyNumberFormat="1" applyFont="1"/>
    <xf numFmtId="166" fontId="2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3" fontId="2" fillId="0" borderId="0" xfId="0" applyNumberFormat="1" applyFont="1"/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Sheet1!$C$4:$C$23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Sheet1!$D$4:$D$23</c:f>
              <c:numCache>
                <c:formatCode>General</c:formatCode>
                <c:ptCount val="2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07-4F58-867B-7AFB9ED81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399311"/>
        <c:axId val="521400559"/>
      </c:scatterChart>
      <c:valAx>
        <c:axId val="52139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400559"/>
        <c:crosses val="autoZero"/>
        <c:crossBetween val="midCat"/>
      </c:valAx>
      <c:valAx>
        <c:axId val="52140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3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Sheet1!$C$26:$C$45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Sheet1!$D$26:$D$45</c:f>
              <c:numCache>
                <c:formatCode>General</c:formatCode>
                <c:ptCount val="20"/>
                <c:pt idx="0">
                  <c:v>-2</c:v>
                </c:pt>
                <c:pt idx="1">
                  <c:v>-4</c:v>
                </c:pt>
                <c:pt idx="2">
                  <c:v>-6</c:v>
                </c:pt>
                <c:pt idx="3">
                  <c:v>-8</c:v>
                </c:pt>
                <c:pt idx="4">
                  <c:v>-10</c:v>
                </c:pt>
                <c:pt idx="5">
                  <c:v>-12</c:v>
                </c:pt>
                <c:pt idx="6">
                  <c:v>-14</c:v>
                </c:pt>
                <c:pt idx="7">
                  <c:v>-16</c:v>
                </c:pt>
                <c:pt idx="8">
                  <c:v>-18</c:v>
                </c:pt>
                <c:pt idx="9">
                  <c:v>-20</c:v>
                </c:pt>
                <c:pt idx="10">
                  <c:v>-22</c:v>
                </c:pt>
                <c:pt idx="11">
                  <c:v>-24</c:v>
                </c:pt>
                <c:pt idx="12">
                  <c:v>-26</c:v>
                </c:pt>
                <c:pt idx="13">
                  <c:v>-28</c:v>
                </c:pt>
                <c:pt idx="14">
                  <c:v>-30</c:v>
                </c:pt>
                <c:pt idx="15">
                  <c:v>-32</c:v>
                </c:pt>
                <c:pt idx="16">
                  <c:v>-34</c:v>
                </c:pt>
                <c:pt idx="17">
                  <c:v>-36</c:v>
                </c:pt>
                <c:pt idx="18">
                  <c:v>-38</c:v>
                </c:pt>
                <c:pt idx="19">
                  <c:v>-40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10-4483-9A42-B38DE86D2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444287"/>
        <c:axId val="423444703"/>
      </c:scatterChart>
      <c:valAx>
        <c:axId val="42344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444703"/>
        <c:crosses val="autoZero"/>
        <c:crossBetween val="midCat"/>
      </c:valAx>
      <c:valAx>
        <c:axId val="42344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444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4</xdr:row>
      <xdr:rowOff>80962</xdr:rowOff>
    </xdr:from>
    <xdr:to>
      <xdr:col>23</xdr:col>
      <xdr:colOff>28575</xdr:colOff>
      <xdr:row>20</xdr:row>
      <xdr:rowOff>80962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381000</xdr:colOff>
      <xdr:row>26</xdr:row>
      <xdr:rowOff>147637</xdr:rowOff>
    </xdr:from>
    <xdr:to>
      <xdr:col>23</xdr:col>
      <xdr:colOff>76200</xdr:colOff>
      <xdr:row>42</xdr:row>
      <xdr:rowOff>147637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showGridLines="0" tabSelected="1" workbookViewId="0">
      <pane ySplit="3" topLeftCell="A4" activePane="bottomLeft" state="frozen"/>
      <selection pane="bottomLeft" activeCell="S24" sqref="S24"/>
    </sheetView>
  </sheetViews>
  <sheetFormatPr defaultRowHeight="13.5" x14ac:dyDescent="0.25"/>
  <cols>
    <col min="1" max="1" width="4.7109375" style="1" customWidth="1"/>
    <col min="2" max="2" width="10.42578125" style="1" bestFit="1" customWidth="1"/>
    <col min="3" max="3" width="10.28515625" style="1" bestFit="1" customWidth="1"/>
    <col min="4" max="4" width="13.5703125" style="1" bestFit="1" customWidth="1"/>
    <col min="5" max="12" width="9.140625" style="1"/>
    <col min="13" max="13" width="15.7109375" style="1" bestFit="1" customWidth="1"/>
    <col min="14" max="14" width="20.28515625" style="1" bestFit="1" customWidth="1"/>
    <col min="15" max="15" width="12.28515625" style="1" customWidth="1"/>
    <col min="16" max="16384" width="9.140625" style="1"/>
  </cols>
  <sheetData>
    <row r="1" spans="1:15" s="3" customFormat="1" x14ac:dyDescent="0.25"/>
    <row r="2" spans="1:15" s="3" customFormat="1" x14ac:dyDescent="0.25">
      <c r="B2" s="3" t="s">
        <v>0</v>
      </c>
      <c r="E2" s="3">
        <f>COUNT(C4:C23)</f>
        <v>20</v>
      </c>
    </row>
    <row r="3" spans="1:15" s="3" customFormat="1" x14ac:dyDescent="0.25"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</row>
    <row r="4" spans="1:15" x14ac:dyDescent="0.25">
      <c r="A4" s="1" t="s">
        <v>16</v>
      </c>
      <c r="B4" s="2">
        <v>45987</v>
      </c>
      <c r="C4" s="1">
        <v>1</v>
      </c>
      <c r="D4" s="1">
        <f>C4*2</f>
        <v>2</v>
      </c>
      <c r="E4" s="5">
        <f>1/$E$2</f>
        <v>0.05</v>
      </c>
      <c r="F4" s="5">
        <f>1/$E$2</f>
        <v>0.05</v>
      </c>
      <c r="G4" s="4">
        <f>C4*E4</f>
        <v>0.05</v>
      </c>
      <c r="H4" s="4">
        <f>D4*F4</f>
        <v>0.1</v>
      </c>
      <c r="I4" s="6">
        <f>SUM(G4:G23)</f>
        <v>10.5</v>
      </c>
      <c r="J4" s="6">
        <f>SUM(H4:H23)</f>
        <v>21</v>
      </c>
      <c r="K4" s="10">
        <f>C4-$I$4</f>
        <v>-9.5</v>
      </c>
      <c r="L4" s="10">
        <f>D4-$J$4</f>
        <v>-19</v>
      </c>
      <c r="M4" s="1">
        <f>K4*L4</f>
        <v>180.5</v>
      </c>
      <c r="N4" s="1">
        <f>E4*M4</f>
        <v>9.0250000000000004</v>
      </c>
      <c r="O4" s="1">
        <f>SUM(N4:N23)</f>
        <v>66.5</v>
      </c>
    </row>
    <row r="5" spans="1:15" x14ac:dyDescent="0.25">
      <c r="B5" s="2">
        <v>45988</v>
      </c>
      <c r="C5" s="1">
        <v>2</v>
      </c>
      <c r="D5" s="1">
        <f t="shared" ref="D5:D23" si="0">C5*2</f>
        <v>4</v>
      </c>
      <c r="E5" s="5">
        <f t="shared" ref="E5:E23" si="1">1/$E$2</f>
        <v>0.05</v>
      </c>
      <c r="F5" s="5">
        <f t="shared" ref="F5:F23" si="2">1/$E$2</f>
        <v>0.05</v>
      </c>
      <c r="G5" s="4">
        <f t="shared" ref="G5:G23" si="3">C5*E5</f>
        <v>0.1</v>
      </c>
      <c r="H5" s="4">
        <f t="shared" ref="H5:H23" si="4">D5*F5</f>
        <v>0.2</v>
      </c>
      <c r="I5" s="1">
        <f>AVERAGE(C4:C23)</f>
        <v>10.5</v>
      </c>
      <c r="J5" s="1">
        <f>AVERAGE(D4:D23)</f>
        <v>21</v>
      </c>
      <c r="K5" s="10">
        <f t="shared" ref="K5:K23" si="5">C5-$I$4</f>
        <v>-8.5</v>
      </c>
      <c r="L5" s="10">
        <f t="shared" ref="L5:L23" si="6">D5-$J$4</f>
        <v>-17</v>
      </c>
      <c r="M5" s="1">
        <f t="shared" ref="M5:M23" si="7">K5*L5</f>
        <v>144.5</v>
      </c>
      <c r="N5" s="1">
        <f t="shared" ref="N5:N23" si="8">E5*M5</f>
        <v>7.2250000000000005</v>
      </c>
      <c r="O5" s="1">
        <f>_xlfn.COVARIANCE.P(C4:C23,D4:D23)</f>
        <v>66.5</v>
      </c>
    </row>
    <row r="6" spans="1:15" x14ac:dyDescent="0.25">
      <c r="B6" s="2">
        <v>45989</v>
      </c>
      <c r="C6" s="1">
        <v>3</v>
      </c>
      <c r="D6" s="1">
        <f t="shared" si="0"/>
        <v>6</v>
      </c>
      <c r="E6" s="5">
        <f t="shared" si="1"/>
        <v>0.05</v>
      </c>
      <c r="F6" s="5">
        <f t="shared" si="2"/>
        <v>0.05</v>
      </c>
      <c r="G6" s="4">
        <f t="shared" si="3"/>
        <v>0.15000000000000002</v>
      </c>
      <c r="H6" s="4">
        <f t="shared" si="4"/>
        <v>0.30000000000000004</v>
      </c>
      <c r="I6" s="9" t="str">
        <f>IF(I4=I5,"True","False")</f>
        <v>True</v>
      </c>
      <c r="J6" s="9" t="str">
        <f>IF(J4=J5,"True","False")</f>
        <v>True</v>
      </c>
      <c r="K6" s="10">
        <f t="shared" si="5"/>
        <v>-7.5</v>
      </c>
      <c r="L6" s="10">
        <f t="shared" si="6"/>
        <v>-15</v>
      </c>
      <c r="M6" s="1">
        <f t="shared" si="7"/>
        <v>112.5</v>
      </c>
      <c r="N6" s="1">
        <f t="shared" si="8"/>
        <v>5.625</v>
      </c>
      <c r="O6" s="8" t="str">
        <f>IF(O4=O5,"True","False")</f>
        <v>True</v>
      </c>
    </row>
    <row r="7" spans="1:15" x14ac:dyDescent="0.25">
      <c r="B7" s="2">
        <v>45990</v>
      </c>
      <c r="C7" s="1">
        <v>4</v>
      </c>
      <c r="D7" s="1">
        <f t="shared" si="0"/>
        <v>8</v>
      </c>
      <c r="E7" s="5">
        <f t="shared" si="1"/>
        <v>0.05</v>
      </c>
      <c r="F7" s="5">
        <f t="shared" si="2"/>
        <v>0.05</v>
      </c>
      <c r="G7" s="4">
        <f t="shared" si="3"/>
        <v>0.2</v>
      </c>
      <c r="H7" s="4">
        <f t="shared" si="4"/>
        <v>0.4</v>
      </c>
      <c r="K7" s="10">
        <f t="shared" si="5"/>
        <v>-6.5</v>
      </c>
      <c r="L7" s="10">
        <f t="shared" si="6"/>
        <v>-13</v>
      </c>
      <c r="M7" s="1">
        <f t="shared" si="7"/>
        <v>84.5</v>
      </c>
      <c r="N7" s="1">
        <f t="shared" si="8"/>
        <v>4.2250000000000005</v>
      </c>
    </row>
    <row r="8" spans="1:15" x14ac:dyDescent="0.25">
      <c r="B8" s="2">
        <v>45991</v>
      </c>
      <c r="C8" s="1">
        <v>5</v>
      </c>
      <c r="D8" s="1">
        <f t="shared" si="0"/>
        <v>10</v>
      </c>
      <c r="E8" s="5">
        <f t="shared" si="1"/>
        <v>0.05</v>
      </c>
      <c r="F8" s="5">
        <f t="shared" si="2"/>
        <v>0.05</v>
      </c>
      <c r="G8" s="4">
        <f t="shared" si="3"/>
        <v>0.25</v>
      </c>
      <c r="H8" s="4">
        <f t="shared" si="4"/>
        <v>0.5</v>
      </c>
      <c r="K8" s="10">
        <f t="shared" si="5"/>
        <v>-5.5</v>
      </c>
      <c r="L8" s="10">
        <f t="shared" si="6"/>
        <v>-11</v>
      </c>
      <c r="M8" s="1">
        <f t="shared" si="7"/>
        <v>60.5</v>
      </c>
      <c r="N8" s="1">
        <f t="shared" si="8"/>
        <v>3.0250000000000004</v>
      </c>
    </row>
    <row r="9" spans="1:15" x14ac:dyDescent="0.25">
      <c r="B9" s="2">
        <v>45992</v>
      </c>
      <c r="C9" s="1">
        <v>6</v>
      </c>
      <c r="D9" s="1">
        <f t="shared" si="0"/>
        <v>12</v>
      </c>
      <c r="E9" s="5">
        <f t="shared" si="1"/>
        <v>0.05</v>
      </c>
      <c r="F9" s="5">
        <f t="shared" si="2"/>
        <v>0.05</v>
      </c>
      <c r="G9" s="4">
        <f t="shared" si="3"/>
        <v>0.30000000000000004</v>
      </c>
      <c r="H9" s="4">
        <f t="shared" si="4"/>
        <v>0.60000000000000009</v>
      </c>
      <c r="K9" s="10">
        <f t="shared" si="5"/>
        <v>-4.5</v>
      </c>
      <c r="L9" s="10">
        <f t="shared" si="6"/>
        <v>-9</v>
      </c>
      <c r="M9" s="1">
        <f t="shared" si="7"/>
        <v>40.5</v>
      </c>
      <c r="N9" s="1">
        <f t="shared" si="8"/>
        <v>2.0249999999999999</v>
      </c>
    </row>
    <row r="10" spans="1:15" x14ac:dyDescent="0.25">
      <c r="B10" s="2">
        <v>45993</v>
      </c>
      <c r="C10" s="1">
        <v>7</v>
      </c>
      <c r="D10" s="1">
        <f t="shared" si="0"/>
        <v>14</v>
      </c>
      <c r="E10" s="5">
        <f t="shared" si="1"/>
        <v>0.05</v>
      </c>
      <c r="F10" s="5">
        <f t="shared" si="2"/>
        <v>0.05</v>
      </c>
      <c r="G10" s="4">
        <f t="shared" si="3"/>
        <v>0.35000000000000003</v>
      </c>
      <c r="H10" s="4">
        <f t="shared" si="4"/>
        <v>0.70000000000000007</v>
      </c>
      <c r="K10" s="10">
        <f t="shared" si="5"/>
        <v>-3.5</v>
      </c>
      <c r="L10" s="10">
        <f t="shared" si="6"/>
        <v>-7</v>
      </c>
      <c r="M10" s="1">
        <f t="shared" si="7"/>
        <v>24.5</v>
      </c>
      <c r="N10" s="1">
        <f t="shared" si="8"/>
        <v>1.2250000000000001</v>
      </c>
    </row>
    <row r="11" spans="1:15" x14ac:dyDescent="0.25">
      <c r="B11" s="2">
        <v>45994</v>
      </c>
      <c r="C11" s="1">
        <v>8</v>
      </c>
      <c r="D11" s="1">
        <f t="shared" si="0"/>
        <v>16</v>
      </c>
      <c r="E11" s="5">
        <f t="shared" si="1"/>
        <v>0.05</v>
      </c>
      <c r="F11" s="5">
        <f t="shared" si="2"/>
        <v>0.05</v>
      </c>
      <c r="G11" s="4">
        <f t="shared" si="3"/>
        <v>0.4</v>
      </c>
      <c r="H11" s="4">
        <f t="shared" si="4"/>
        <v>0.8</v>
      </c>
      <c r="K11" s="10">
        <f t="shared" si="5"/>
        <v>-2.5</v>
      </c>
      <c r="L11" s="10">
        <f t="shared" si="6"/>
        <v>-5</v>
      </c>
      <c r="M11" s="1">
        <f t="shared" si="7"/>
        <v>12.5</v>
      </c>
      <c r="N11" s="1">
        <f t="shared" si="8"/>
        <v>0.625</v>
      </c>
    </row>
    <row r="12" spans="1:15" x14ac:dyDescent="0.25">
      <c r="B12" s="2">
        <v>45995</v>
      </c>
      <c r="C12" s="1">
        <v>9</v>
      </c>
      <c r="D12" s="1">
        <f t="shared" si="0"/>
        <v>18</v>
      </c>
      <c r="E12" s="5">
        <f t="shared" si="1"/>
        <v>0.05</v>
      </c>
      <c r="F12" s="5">
        <f t="shared" si="2"/>
        <v>0.05</v>
      </c>
      <c r="G12" s="4">
        <f t="shared" si="3"/>
        <v>0.45</v>
      </c>
      <c r="H12" s="4">
        <f t="shared" si="4"/>
        <v>0.9</v>
      </c>
      <c r="K12" s="10">
        <f t="shared" si="5"/>
        <v>-1.5</v>
      </c>
      <c r="L12" s="10">
        <f t="shared" si="6"/>
        <v>-3</v>
      </c>
      <c r="M12" s="1">
        <f t="shared" si="7"/>
        <v>4.5</v>
      </c>
      <c r="N12" s="1">
        <f t="shared" si="8"/>
        <v>0.22500000000000001</v>
      </c>
    </row>
    <row r="13" spans="1:15" x14ac:dyDescent="0.25">
      <c r="B13" s="2">
        <v>45996</v>
      </c>
      <c r="C13" s="1">
        <v>10</v>
      </c>
      <c r="D13" s="1">
        <f t="shared" si="0"/>
        <v>20</v>
      </c>
      <c r="E13" s="5">
        <f t="shared" si="1"/>
        <v>0.05</v>
      </c>
      <c r="F13" s="5">
        <f t="shared" si="2"/>
        <v>0.05</v>
      </c>
      <c r="G13" s="4">
        <f t="shared" si="3"/>
        <v>0.5</v>
      </c>
      <c r="H13" s="4">
        <f t="shared" si="4"/>
        <v>1</v>
      </c>
      <c r="K13" s="10">
        <f t="shared" si="5"/>
        <v>-0.5</v>
      </c>
      <c r="L13" s="10">
        <f t="shared" si="6"/>
        <v>-1</v>
      </c>
      <c r="M13" s="1">
        <f t="shared" si="7"/>
        <v>0.5</v>
      </c>
      <c r="N13" s="1">
        <f t="shared" si="8"/>
        <v>2.5000000000000001E-2</v>
      </c>
    </row>
    <row r="14" spans="1:15" x14ac:dyDescent="0.25">
      <c r="B14" s="2">
        <v>45997</v>
      </c>
      <c r="C14" s="1">
        <v>11</v>
      </c>
      <c r="D14" s="1">
        <f t="shared" si="0"/>
        <v>22</v>
      </c>
      <c r="E14" s="5">
        <f t="shared" si="1"/>
        <v>0.05</v>
      </c>
      <c r="F14" s="5">
        <f t="shared" si="2"/>
        <v>0.05</v>
      </c>
      <c r="G14" s="4">
        <f t="shared" si="3"/>
        <v>0.55000000000000004</v>
      </c>
      <c r="H14" s="4">
        <f t="shared" si="4"/>
        <v>1.1000000000000001</v>
      </c>
      <c r="K14" s="10">
        <f t="shared" si="5"/>
        <v>0.5</v>
      </c>
      <c r="L14" s="10">
        <f t="shared" si="6"/>
        <v>1</v>
      </c>
      <c r="M14" s="1">
        <f t="shared" si="7"/>
        <v>0.5</v>
      </c>
      <c r="N14" s="1">
        <f t="shared" si="8"/>
        <v>2.5000000000000001E-2</v>
      </c>
    </row>
    <row r="15" spans="1:15" x14ac:dyDescent="0.25">
      <c r="B15" s="2">
        <v>45998</v>
      </c>
      <c r="C15" s="1">
        <v>12</v>
      </c>
      <c r="D15" s="1">
        <f t="shared" si="0"/>
        <v>24</v>
      </c>
      <c r="E15" s="5">
        <f t="shared" si="1"/>
        <v>0.05</v>
      </c>
      <c r="F15" s="5">
        <f t="shared" si="2"/>
        <v>0.05</v>
      </c>
      <c r="G15" s="4">
        <f t="shared" si="3"/>
        <v>0.60000000000000009</v>
      </c>
      <c r="H15" s="4">
        <f t="shared" si="4"/>
        <v>1.2000000000000002</v>
      </c>
      <c r="K15" s="10">
        <f t="shared" si="5"/>
        <v>1.5</v>
      </c>
      <c r="L15" s="10">
        <f t="shared" si="6"/>
        <v>3</v>
      </c>
      <c r="M15" s="1">
        <f t="shared" si="7"/>
        <v>4.5</v>
      </c>
      <c r="N15" s="1">
        <f t="shared" si="8"/>
        <v>0.22500000000000001</v>
      </c>
    </row>
    <row r="16" spans="1:15" x14ac:dyDescent="0.25">
      <c r="B16" s="2">
        <v>45999</v>
      </c>
      <c r="C16" s="1">
        <v>13</v>
      </c>
      <c r="D16" s="1">
        <f t="shared" si="0"/>
        <v>26</v>
      </c>
      <c r="E16" s="5">
        <f t="shared" si="1"/>
        <v>0.05</v>
      </c>
      <c r="F16" s="5">
        <f t="shared" si="2"/>
        <v>0.05</v>
      </c>
      <c r="G16" s="4">
        <f t="shared" si="3"/>
        <v>0.65</v>
      </c>
      <c r="H16" s="4">
        <f t="shared" si="4"/>
        <v>1.3</v>
      </c>
      <c r="K16" s="10">
        <f t="shared" si="5"/>
        <v>2.5</v>
      </c>
      <c r="L16" s="10">
        <f t="shared" si="6"/>
        <v>5</v>
      </c>
      <c r="M16" s="1">
        <f t="shared" si="7"/>
        <v>12.5</v>
      </c>
      <c r="N16" s="1">
        <f t="shared" si="8"/>
        <v>0.625</v>
      </c>
    </row>
    <row r="17" spans="1:15" x14ac:dyDescent="0.25">
      <c r="B17" s="2">
        <v>46000</v>
      </c>
      <c r="C17" s="1">
        <v>14</v>
      </c>
      <c r="D17" s="1">
        <f t="shared" si="0"/>
        <v>28</v>
      </c>
      <c r="E17" s="5">
        <f t="shared" si="1"/>
        <v>0.05</v>
      </c>
      <c r="F17" s="5">
        <f t="shared" si="2"/>
        <v>0.05</v>
      </c>
      <c r="G17" s="4">
        <f t="shared" si="3"/>
        <v>0.70000000000000007</v>
      </c>
      <c r="H17" s="4">
        <f t="shared" si="4"/>
        <v>1.4000000000000001</v>
      </c>
      <c r="K17" s="10">
        <f t="shared" si="5"/>
        <v>3.5</v>
      </c>
      <c r="L17" s="10">
        <f t="shared" si="6"/>
        <v>7</v>
      </c>
      <c r="M17" s="1">
        <f t="shared" si="7"/>
        <v>24.5</v>
      </c>
      <c r="N17" s="1">
        <f t="shared" si="8"/>
        <v>1.2250000000000001</v>
      </c>
    </row>
    <row r="18" spans="1:15" x14ac:dyDescent="0.25">
      <c r="B18" s="2">
        <v>46001</v>
      </c>
      <c r="C18" s="1">
        <v>15</v>
      </c>
      <c r="D18" s="1">
        <f t="shared" si="0"/>
        <v>30</v>
      </c>
      <c r="E18" s="5">
        <f t="shared" si="1"/>
        <v>0.05</v>
      </c>
      <c r="F18" s="5">
        <f t="shared" si="2"/>
        <v>0.05</v>
      </c>
      <c r="G18" s="4">
        <f t="shared" si="3"/>
        <v>0.75</v>
      </c>
      <c r="H18" s="4">
        <f t="shared" si="4"/>
        <v>1.5</v>
      </c>
      <c r="K18" s="10">
        <f t="shared" si="5"/>
        <v>4.5</v>
      </c>
      <c r="L18" s="10">
        <f t="shared" si="6"/>
        <v>9</v>
      </c>
      <c r="M18" s="1">
        <f t="shared" si="7"/>
        <v>40.5</v>
      </c>
      <c r="N18" s="1">
        <f t="shared" si="8"/>
        <v>2.0249999999999999</v>
      </c>
    </row>
    <row r="19" spans="1:15" x14ac:dyDescent="0.25">
      <c r="B19" s="2">
        <v>46002</v>
      </c>
      <c r="C19" s="1">
        <v>16</v>
      </c>
      <c r="D19" s="1">
        <f t="shared" si="0"/>
        <v>32</v>
      </c>
      <c r="E19" s="5">
        <f t="shared" si="1"/>
        <v>0.05</v>
      </c>
      <c r="F19" s="5">
        <f t="shared" si="2"/>
        <v>0.05</v>
      </c>
      <c r="G19" s="4">
        <f t="shared" si="3"/>
        <v>0.8</v>
      </c>
      <c r="H19" s="4">
        <f t="shared" si="4"/>
        <v>1.6</v>
      </c>
      <c r="K19" s="10">
        <f t="shared" si="5"/>
        <v>5.5</v>
      </c>
      <c r="L19" s="10">
        <f t="shared" si="6"/>
        <v>11</v>
      </c>
      <c r="M19" s="1">
        <f t="shared" si="7"/>
        <v>60.5</v>
      </c>
      <c r="N19" s="1">
        <f t="shared" si="8"/>
        <v>3.0250000000000004</v>
      </c>
    </row>
    <row r="20" spans="1:15" x14ac:dyDescent="0.25">
      <c r="B20" s="2">
        <v>46003</v>
      </c>
      <c r="C20" s="1">
        <v>17</v>
      </c>
      <c r="D20" s="1">
        <f t="shared" si="0"/>
        <v>34</v>
      </c>
      <c r="E20" s="5">
        <f t="shared" si="1"/>
        <v>0.05</v>
      </c>
      <c r="F20" s="5">
        <f t="shared" si="2"/>
        <v>0.05</v>
      </c>
      <c r="G20" s="4">
        <f t="shared" si="3"/>
        <v>0.85000000000000009</v>
      </c>
      <c r="H20" s="4">
        <f t="shared" si="4"/>
        <v>1.7000000000000002</v>
      </c>
      <c r="K20" s="10">
        <f t="shared" si="5"/>
        <v>6.5</v>
      </c>
      <c r="L20" s="10">
        <f t="shared" si="6"/>
        <v>13</v>
      </c>
      <c r="M20" s="1">
        <f t="shared" si="7"/>
        <v>84.5</v>
      </c>
      <c r="N20" s="1">
        <f t="shared" si="8"/>
        <v>4.2250000000000005</v>
      </c>
    </row>
    <row r="21" spans="1:15" x14ac:dyDescent="0.25">
      <c r="B21" s="2">
        <v>46004</v>
      </c>
      <c r="C21" s="1">
        <v>18</v>
      </c>
      <c r="D21" s="1">
        <f t="shared" si="0"/>
        <v>36</v>
      </c>
      <c r="E21" s="5">
        <f t="shared" si="1"/>
        <v>0.05</v>
      </c>
      <c r="F21" s="5">
        <f t="shared" si="2"/>
        <v>0.05</v>
      </c>
      <c r="G21" s="4">
        <f t="shared" si="3"/>
        <v>0.9</v>
      </c>
      <c r="H21" s="4">
        <f t="shared" si="4"/>
        <v>1.8</v>
      </c>
      <c r="K21" s="10">
        <f t="shared" si="5"/>
        <v>7.5</v>
      </c>
      <c r="L21" s="10">
        <f t="shared" si="6"/>
        <v>15</v>
      </c>
      <c r="M21" s="1">
        <f t="shared" si="7"/>
        <v>112.5</v>
      </c>
      <c r="N21" s="1">
        <f t="shared" si="8"/>
        <v>5.625</v>
      </c>
    </row>
    <row r="22" spans="1:15" x14ac:dyDescent="0.25">
      <c r="B22" s="2">
        <v>46005</v>
      </c>
      <c r="C22" s="1">
        <v>19</v>
      </c>
      <c r="D22" s="1">
        <f t="shared" si="0"/>
        <v>38</v>
      </c>
      <c r="E22" s="5">
        <f t="shared" si="1"/>
        <v>0.05</v>
      </c>
      <c r="F22" s="5">
        <f t="shared" si="2"/>
        <v>0.05</v>
      </c>
      <c r="G22" s="4">
        <f t="shared" si="3"/>
        <v>0.95000000000000007</v>
      </c>
      <c r="H22" s="4">
        <f t="shared" si="4"/>
        <v>1.9000000000000001</v>
      </c>
      <c r="K22" s="10">
        <f t="shared" si="5"/>
        <v>8.5</v>
      </c>
      <c r="L22" s="10">
        <f t="shared" si="6"/>
        <v>17</v>
      </c>
      <c r="M22" s="1">
        <f t="shared" si="7"/>
        <v>144.5</v>
      </c>
      <c r="N22" s="1">
        <f t="shared" si="8"/>
        <v>7.2250000000000005</v>
      </c>
    </row>
    <row r="23" spans="1:15" x14ac:dyDescent="0.25">
      <c r="B23" s="2">
        <v>46006</v>
      </c>
      <c r="C23" s="1">
        <v>20</v>
      </c>
      <c r="D23" s="1">
        <f t="shared" si="0"/>
        <v>40</v>
      </c>
      <c r="E23" s="5">
        <f t="shared" si="1"/>
        <v>0.05</v>
      </c>
      <c r="F23" s="5">
        <f t="shared" si="2"/>
        <v>0.05</v>
      </c>
      <c r="G23" s="4">
        <f t="shared" si="3"/>
        <v>1</v>
      </c>
      <c r="H23" s="4">
        <f t="shared" si="4"/>
        <v>2</v>
      </c>
      <c r="K23" s="10">
        <f t="shared" si="5"/>
        <v>9.5</v>
      </c>
      <c r="L23" s="10">
        <f t="shared" si="6"/>
        <v>19</v>
      </c>
      <c r="M23" s="1">
        <f t="shared" si="7"/>
        <v>180.5</v>
      </c>
      <c r="N23" s="1">
        <f t="shared" si="8"/>
        <v>9.0250000000000004</v>
      </c>
    </row>
    <row r="25" spans="1:15" x14ac:dyDescent="0.25">
      <c r="A25" s="1" t="s">
        <v>15</v>
      </c>
      <c r="B25" s="7" t="s">
        <v>1</v>
      </c>
      <c r="C25" s="7" t="s">
        <v>2</v>
      </c>
      <c r="D25" s="7" t="s">
        <v>17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  <c r="O25" s="7" t="s">
        <v>14</v>
      </c>
    </row>
    <row r="26" spans="1:15" x14ac:dyDescent="0.25">
      <c r="B26" s="2">
        <v>45987</v>
      </c>
      <c r="C26" s="1">
        <v>1</v>
      </c>
      <c r="D26" s="1">
        <f>C26*-2</f>
        <v>-2</v>
      </c>
      <c r="E26" s="5">
        <f>1/$E$2</f>
        <v>0.05</v>
      </c>
      <c r="F26" s="5">
        <f>1/$E$2</f>
        <v>0.05</v>
      </c>
      <c r="G26" s="4">
        <f>C26*E26</f>
        <v>0.05</v>
      </c>
      <c r="H26" s="4">
        <f>D26*F26</f>
        <v>-0.1</v>
      </c>
      <c r="I26" s="6">
        <f>SUM(G26:G45)</f>
        <v>10.5</v>
      </c>
      <c r="J26" s="6">
        <f>SUM(H26:H45)</f>
        <v>-21</v>
      </c>
      <c r="K26" s="10">
        <f>C26-$I$4</f>
        <v>-9.5</v>
      </c>
      <c r="L26" s="10">
        <f>D26-$J$4</f>
        <v>-23</v>
      </c>
      <c r="M26" s="1">
        <f>K26*L26</f>
        <v>218.5</v>
      </c>
      <c r="N26" s="1">
        <f>E26*M26</f>
        <v>10.925000000000001</v>
      </c>
      <c r="O26" s="1">
        <f>SUM(N26:N45)</f>
        <v>-66.500000000000014</v>
      </c>
    </row>
    <row r="27" spans="1:15" x14ac:dyDescent="0.25">
      <c r="B27" s="2">
        <v>45988</v>
      </c>
      <c r="C27" s="1">
        <v>2</v>
      </c>
      <c r="D27" s="1">
        <f t="shared" ref="D27:D45" si="9">C27*-2</f>
        <v>-4</v>
      </c>
      <c r="E27" s="5">
        <f t="shared" ref="E27:F45" si="10">1/$E$2</f>
        <v>0.05</v>
      </c>
      <c r="F27" s="5">
        <f t="shared" si="10"/>
        <v>0.05</v>
      </c>
      <c r="G27" s="4">
        <f t="shared" ref="G27:G45" si="11">C27*E27</f>
        <v>0.1</v>
      </c>
      <c r="H27" s="4">
        <f t="shared" ref="H27:H45" si="12">D27*F27</f>
        <v>-0.2</v>
      </c>
      <c r="I27" s="1">
        <f>AVERAGE(C26:C45)</f>
        <v>10.5</v>
      </c>
      <c r="J27" s="1">
        <f>AVERAGE(D26:D45)</f>
        <v>-21</v>
      </c>
      <c r="K27" s="10">
        <f t="shared" ref="K27:K45" si="13">C27-$I$4</f>
        <v>-8.5</v>
      </c>
      <c r="L27" s="10">
        <f t="shared" ref="L27:L45" si="14">D27-$J$4</f>
        <v>-25</v>
      </c>
      <c r="M27" s="1">
        <f t="shared" ref="M27:M45" si="15">K27*L27</f>
        <v>212.5</v>
      </c>
      <c r="N27" s="1">
        <f t="shared" ref="N27:N45" si="16">E27*M27</f>
        <v>10.625</v>
      </c>
      <c r="O27" s="1">
        <f>_xlfn.COVARIANCE.P(C26:C45,D26:D45)</f>
        <v>-66.5</v>
      </c>
    </row>
    <row r="28" spans="1:15" x14ac:dyDescent="0.25">
      <c r="B28" s="2">
        <v>45989</v>
      </c>
      <c r="C28" s="1">
        <v>3</v>
      </c>
      <c r="D28" s="1">
        <f t="shared" si="9"/>
        <v>-6</v>
      </c>
      <c r="E28" s="5">
        <f t="shared" si="10"/>
        <v>0.05</v>
      </c>
      <c r="F28" s="5">
        <f t="shared" si="10"/>
        <v>0.05</v>
      </c>
      <c r="G28" s="4">
        <f t="shared" si="11"/>
        <v>0.15000000000000002</v>
      </c>
      <c r="H28" s="4">
        <f t="shared" si="12"/>
        <v>-0.30000000000000004</v>
      </c>
      <c r="I28" s="9" t="str">
        <f>IF(I26=I27,"True","False")</f>
        <v>True</v>
      </c>
      <c r="J28" s="9" t="str">
        <f>IF(J26=J27,"True","False")</f>
        <v>True</v>
      </c>
      <c r="K28" s="10">
        <f t="shared" si="13"/>
        <v>-7.5</v>
      </c>
      <c r="L28" s="10">
        <f t="shared" si="14"/>
        <v>-27</v>
      </c>
      <c r="M28" s="1">
        <f t="shared" si="15"/>
        <v>202.5</v>
      </c>
      <c r="N28" s="1">
        <f t="shared" si="16"/>
        <v>10.125</v>
      </c>
      <c r="O28" s="8" t="str">
        <f>IF(O26=O27,"True","False")</f>
        <v>True</v>
      </c>
    </row>
    <row r="29" spans="1:15" x14ac:dyDescent="0.25">
      <c r="B29" s="2">
        <v>45990</v>
      </c>
      <c r="C29" s="1">
        <v>4</v>
      </c>
      <c r="D29" s="1">
        <f t="shared" si="9"/>
        <v>-8</v>
      </c>
      <c r="E29" s="5">
        <f t="shared" si="10"/>
        <v>0.05</v>
      </c>
      <c r="F29" s="5">
        <f t="shared" si="10"/>
        <v>0.05</v>
      </c>
      <c r="G29" s="4">
        <f t="shared" si="11"/>
        <v>0.2</v>
      </c>
      <c r="H29" s="4">
        <f t="shared" si="12"/>
        <v>-0.4</v>
      </c>
      <c r="K29" s="10">
        <f t="shared" si="13"/>
        <v>-6.5</v>
      </c>
      <c r="L29" s="10">
        <f t="shared" si="14"/>
        <v>-29</v>
      </c>
      <c r="M29" s="1">
        <f t="shared" si="15"/>
        <v>188.5</v>
      </c>
      <c r="N29" s="1">
        <f t="shared" si="16"/>
        <v>9.4250000000000007</v>
      </c>
    </row>
    <row r="30" spans="1:15" x14ac:dyDescent="0.25">
      <c r="B30" s="2">
        <v>45991</v>
      </c>
      <c r="C30" s="1">
        <v>5</v>
      </c>
      <c r="D30" s="1">
        <f t="shared" si="9"/>
        <v>-10</v>
      </c>
      <c r="E30" s="5">
        <f t="shared" si="10"/>
        <v>0.05</v>
      </c>
      <c r="F30" s="5">
        <f t="shared" si="10"/>
        <v>0.05</v>
      </c>
      <c r="G30" s="4">
        <f t="shared" si="11"/>
        <v>0.25</v>
      </c>
      <c r="H30" s="4">
        <f t="shared" si="12"/>
        <v>-0.5</v>
      </c>
      <c r="K30" s="10">
        <f t="shared" si="13"/>
        <v>-5.5</v>
      </c>
      <c r="L30" s="10">
        <f t="shared" si="14"/>
        <v>-31</v>
      </c>
      <c r="M30" s="1">
        <f t="shared" si="15"/>
        <v>170.5</v>
      </c>
      <c r="N30" s="1">
        <f t="shared" si="16"/>
        <v>8.5250000000000004</v>
      </c>
    </row>
    <row r="31" spans="1:15" x14ac:dyDescent="0.25">
      <c r="B31" s="2">
        <v>45992</v>
      </c>
      <c r="C31" s="1">
        <v>6</v>
      </c>
      <c r="D31" s="1">
        <f t="shared" si="9"/>
        <v>-12</v>
      </c>
      <c r="E31" s="5">
        <f t="shared" si="10"/>
        <v>0.05</v>
      </c>
      <c r="F31" s="5">
        <f t="shared" si="10"/>
        <v>0.05</v>
      </c>
      <c r="G31" s="4">
        <f t="shared" si="11"/>
        <v>0.30000000000000004</v>
      </c>
      <c r="H31" s="4">
        <f t="shared" si="12"/>
        <v>-0.60000000000000009</v>
      </c>
      <c r="K31" s="10">
        <f t="shared" si="13"/>
        <v>-4.5</v>
      </c>
      <c r="L31" s="10">
        <f t="shared" si="14"/>
        <v>-33</v>
      </c>
      <c r="M31" s="1">
        <f t="shared" si="15"/>
        <v>148.5</v>
      </c>
      <c r="N31" s="1">
        <f t="shared" si="16"/>
        <v>7.4250000000000007</v>
      </c>
    </row>
    <row r="32" spans="1:15" x14ac:dyDescent="0.25">
      <c r="B32" s="2">
        <v>45993</v>
      </c>
      <c r="C32" s="1">
        <v>7</v>
      </c>
      <c r="D32" s="1">
        <f t="shared" si="9"/>
        <v>-14</v>
      </c>
      <c r="E32" s="5">
        <f t="shared" si="10"/>
        <v>0.05</v>
      </c>
      <c r="F32" s="5">
        <f t="shared" si="10"/>
        <v>0.05</v>
      </c>
      <c r="G32" s="4">
        <f t="shared" si="11"/>
        <v>0.35000000000000003</v>
      </c>
      <c r="H32" s="4">
        <f t="shared" si="12"/>
        <v>-0.70000000000000007</v>
      </c>
      <c r="K32" s="10">
        <f t="shared" si="13"/>
        <v>-3.5</v>
      </c>
      <c r="L32" s="10">
        <f t="shared" si="14"/>
        <v>-35</v>
      </c>
      <c r="M32" s="1">
        <f t="shared" si="15"/>
        <v>122.5</v>
      </c>
      <c r="N32" s="1">
        <f t="shared" si="16"/>
        <v>6.125</v>
      </c>
    </row>
    <row r="33" spans="2:14" x14ac:dyDescent="0.25">
      <c r="B33" s="2">
        <v>45994</v>
      </c>
      <c r="C33" s="1">
        <v>8</v>
      </c>
      <c r="D33" s="1">
        <f t="shared" si="9"/>
        <v>-16</v>
      </c>
      <c r="E33" s="5">
        <f t="shared" si="10"/>
        <v>0.05</v>
      </c>
      <c r="F33" s="5">
        <f t="shared" si="10"/>
        <v>0.05</v>
      </c>
      <c r="G33" s="4">
        <f t="shared" si="11"/>
        <v>0.4</v>
      </c>
      <c r="H33" s="4">
        <f t="shared" si="12"/>
        <v>-0.8</v>
      </c>
      <c r="K33" s="10">
        <f t="shared" si="13"/>
        <v>-2.5</v>
      </c>
      <c r="L33" s="10">
        <f t="shared" si="14"/>
        <v>-37</v>
      </c>
      <c r="M33" s="1">
        <f t="shared" si="15"/>
        <v>92.5</v>
      </c>
      <c r="N33" s="1">
        <f t="shared" si="16"/>
        <v>4.625</v>
      </c>
    </row>
    <row r="34" spans="2:14" x14ac:dyDescent="0.25">
      <c r="B34" s="2">
        <v>45995</v>
      </c>
      <c r="C34" s="1">
        <v>9</v>
      </c>
      <c r="D34" s="1">
        <f t="shared" si="9"/>
        <v>-18</v>
      </c>
      <c r="E34" s="5">
        <f t="shared" si="10"/>
        <v>0.05</v>
      </c>
      <c r="F34" s="5">
        <f t="shared" si="10"/>
        <v>0.05</v>
      </c>
      <c r="G34" s="4">
        <f t="shared" si="11"/>
        <v>0.45</v>
      </c>
      <c r="H34" s="4">
        <f t="shared" si="12"/>
        <v>-0.9</v>
      </c>
      <c r="K34" s="10">
        <f t="shared" si="13"/>
        <v>-1.5</v>
      </c>
      <c r="L34" s="10">
        <f t="shared" si="14"/>
        <v>-39</v>
      </c>
      <c r="M34" s="1">
        <f t="shared" si="15"/>
        <v>58.5</v>
      </c>
      <c r="N34" s="1">
        <f t="shared" si="16"/>
        <v>2.9250000000000003</v>
      </c>
    </row>
    <row r="35" spans="2:14" x14ac:dyDescent="0.25">
      <c r="B35" s="2">
        <v>45996</v>
      </c>
      <c r="C35" s="1">
        <v>10</v>
      </c>
      <c r="D35" s="1">
        <f t="shared" si="9"/>
        <v>-20</v>
      </c>
      <c r="E35" s="5">
        <f t="shared" si="10"/>
        <v>0.05</v>
      </c>
      <c r="F35" s="5">
        <f t="shared" si="10"/>
        <v>0.05</v>
      </c>
      <c r="G35" s="4">
        <f t="shared" si="11"/>
        <v>0.5</v>
      </c>
      <c r="H35" s="4">
        <f t="shared" si="12"/>
        <v>-1</v>
      </c>
      <c r="K35" s="10">
        <f t="shared" si="13"/>
        <v>-0.5</v>
      </c>
      <c r="L35" s="10">
        <f t="shared" si="14"/>
        <v>-41</v>
      </c>
      <c r="M35" s="1">
        <f t="shared" si="15"/>
        <v>20.5</v>
      </c>
      <c r="N35" s="1">
        <f t="shared" si="16"/>
        <v>1.0250000000000001</v>
      </c>
    </row>
    <row r="36" spans="2:14" x14ac:dyDescent="0.25">
      <c r="B36" s="2">
        <v>45997</v>
      </c>
      <c r="C36" s="1">
        <v>11</v>
      </c>
      <c r="D36" s="1">
        <f t="shared" si="9"/>
        <v>-22</v>
      </c>
      <c r="E36" s="5">
        <f t="shared" si="10"/>
        <v>0.05</v>
      </c>
      <c r="F36" s="5">
        <f t="shared" si="10"/>
        <v>0.05</v>
      </c>
      <c r="G36" s="4">
        <f t="shared" si="11"/>
        <v>0.55000000000000004</v>
      </c>
      <c r="H36" s="4">
        <f t="shared" si="12"/>
        <v>-1.1000000000000001</v>
      </c>
      <c r="K36" s="10">
        <f t="shared" si="13"/>
        <v>0.5</v>
      </c>
      <c r="L36" s="10">
        <f t="shared" si="14"/>
        <v>-43</v>
      </c>
      <c r="M36" s="1">
        <f t="shared" si="15"/>
        <v>-21.5</v>
      </c>
      <c r="N36" s="1">
        <f t="shared" si="16"/>
        <v>-1.075</v>
      </c>
    </row>
    <row r="37" spans="2:14" x14ac:dyDescent="0.25">
      <c r="B37" s="2">
        <v>45998</v>
      </c>
      <c r="C37" s="1">
        <v>12</v>
      </c>
      <c r="D37" s="1">
        <f t="shared" si="9"/>
        <v>-24</v>
      </c>
      <c r="E37" s="5">
        <f t="shared" si="10"/>
        <v>0.05</v>
      </c>
      <c r="F37" s="5">
        <f t="shared" si="10"/>
        <v>0.05</v>
      </c>
      <c r="G37" s="4">
        <f t="shared" si="11"/>
        <v>0.60000000000000009</v>
      </c>
      <c r="H37" s="4">
        <f t="shared" si="12"/>
        <v>-1.2000000000000002</v>
      </c>
      <c r="K37" s="10">
        <f t="shared" si="13"/>
        <v>1.5</v>
      </c>
      <c r="L37" s="10">
        <f t="shared" si="14"/>
        <v>-45</v>
      </c>
      <c r="M37" s="1">
        <f t="shared" si="15"/>
        <v>-67.5</v>
      </c>
      <c r="N37" s="1">
        <f t="shared" si="16"/>
        <v>-3.375</v>
      </c>
    </row>
    <row r="38" spans="2:14" x14ac:dyDescent="0.25">
      <c r="B38" s="2">
        <v>45999</v>
      </c>
      <c r="C38" s="1">
        <v>13</v>
      </c>
      <c r="D38" s="1">
        <f t="shared" si="9"/>
        <v>-26</v>
      </c>
      <c r="E38" s="5">
        <f t="shared" si="10"/>
        <v>0.05</v>
      </c>
      <c r="F38" s="5">
        <f t="shared" si="10"/>
        <v>0.05</v>
      </c>
      <c r="G38" s="4">
        <f t="shared" si="11"/>
        <v>0.65</v>
      </c>
      <c r="H38" s="4">
        <f t="shared" si="12"/>
        <v>-1.3</v>
      </c>
      <c r="K38" s="10">
        <f t="shared" si="13"/>
        <v>2.5</v>
      </c>
      <c r="L38" s="10">
        <f t="shared" si="14"/>
        <v>-47</v>
      </c>
      <c r="M38" s="1">
        <f t="shared" si="15"/>
        <v>-117.5</v>
      </c>
      <c r="N38" s="1">
        <f t="shared" si="16"/>
        <v>-5.875</v>
      </c>
    </row>
    <row r="39" spans="2:14" x14ac:dyDescent="0.25">
      <c r="B39" s="2">
        <v>46000</v>
      </c>
      <c r="C39" s="1">
        <v>14</v>
      </c>
      <c r="D39" s="1">
        <f t="shared" si="9"/>
        <v>-28</v>
      </c>
      <c r="E39" s="5">
        <f t="shared" si="10"/>
        <v>0.05</v>
      </c>
      <c r="F39" s="5">
        <f t="shared" si="10"/>
        <v>0.05</v>
      </c>
      <c r="G39" s="4">
        <f t="shared" si="11"/>
        <v>0.70000000000000007</v>
      </c>
      <c r="H39" s="4">
        <f t="shared" si="12"/>
        <v>-1.4000000000000001</v>
      </c>
      <c r="K39" s="10">
        <f t="shared" si="13"/>
        <v>3.5</v>
      </c>
      <c r="L39" s="10">
        <f t="shared" si="14"/>
        <v>-49</v>
      </c>
      <c r="M39" s="1">
        <f t="shared" si="15"/>
        <v>-171.5</v>
      </c>
      <c r="N39" s="1">
        <f t="shared" si="16"/>
        <v>-8.5750000000000011</v>
      </c>
    </row>
    <row r="40" spans="2:14" x14ac:dyDescent="0.25">
      <c r="B40" s="2">
        <v>46001</v>
      </c>
      <c r="C40" s="1">
        <v>15</v>
      </c>
      <c r="D40" s="1">
        <f t="shared" si="9"/>
        <v>-30</v>
      </c>
      <c r="E40" s="5">
        <f t="shared" si="10"/>
        <v>0.05</v>
      </c>
      <c r="F40" s="5">
        <f t="shared" si="10"/>
        <v>0.05</v>
      </c>
      <c r="G40" s="4">
        <f t="shared" si="11"/>
        <v>0.75</v>
      </c>
      <c r="H40" s="4">
        <f t="shared" si="12"/>
        <v>-1.5</v>
      </c>
      <c r="K40" s="10">
        <f t="shared" si="13"/>
        <v>4.5</v>
      </c>
      <c r="L40" s="10">
        <f t="shared" si="14"/>
        <v>-51</v>
      </c>
      <c r="M40" s="1">
        <f t="shared" si="15"/>
        <v>-229.5</v>
      </c>
      <c r="N40" s="1">
        <f t="shared" si="16"/>
        <v>-11.475000000000001</v>
      </c>
    </row>
    <row r="41" spans="2:14" x14ac:dyDescent="0.25">
      <c r="B41" s="2">
        <v>46002</v>
      </c>
      <c r="C41" s="1">
        <v>16</v>
      </c>
      <c r="D41" s="1">
        <f t="shared" si="9"/>
        <v>-32</v>
      </c>
      <c r="E41" s="5">
        <f t="shared" si="10"/>
        <v>0.05</v>
      </c>
      <c r="F41" s="5">
        <f t="shared" si="10"/>
        <v>0.05</v>
      </c>
      <c r="G41" s="4">
        <f t="shared" si="11"/>
        <v>0.8</v>
      </c>
      <c r="H41" s="4">
        <f t="shared" si="12"/>
        <v>-1.6</v>
      </c>
      <c r="K41" s="10">
        <f t="shared" si="13"/>
        <v>5.5</v>
      </c>
      <c r="L41" s="10">
        <f t="shared" si="14"/>
        <v>-53</v>
      </c>
      <c r="M41" s="1">
        <f t="shared" si="15"/>
        <v>-291.5</v>
      </c>
      <c r="N41" s="1">
        <f t="shared" si="16"/>
        <v>-14.575000000000001</v>
      </c>
    </row>
    <row r="42" spans="2:14" x14ac:dyDescent="0.25">
      <c r="B42" s="2">
        <v>46003</v>
      </c>
      <c r="C42" s="1">
        <v>17</v>
      </c>
      <c r="D42" s="1">
        <f t="shared" si="9"/>
        <v>-34</v>
      </c>
      <c r="E42" s="5">
        <f t="shared" si="10"/>
        <v>0.05</v>
      </c>
      <c r="F42" s="5">
        <f t="shared" si="10"/>
        <v>0.05</v>
      </c>
      <c r="G42" s="4">
        <f t="shared" si="11"/>
        <v>0.85000000000000009</v>
      </c>
      <c r="H42" s="4">
        <f t="shared" si="12"/>
        <v>-1.7000000000000002</v>
      </c>
      <c r="K42" s="10">
        <f t="shared" si="13"/>
        <v>6.5</v>
      </c>
      <c r="L42" s="10">
        <f t="shared" si="14"/>
        <v>-55</v>
      </c>
      <c r="M42" s="1">
        <f t="shared" si="15"/>
        <v>-357.5</v>
      </c>
      <c r="N42" s="1">
        <f t="shared" si="16"/>
        <v>-17.875</v>
      </c>
    </row>
    <row r="43" spans="2:14" x14ac:dyDescent="0.25">
      <c r="B43" s="2">
        <v>46004</v>
      </c>
      <c r="C43" s="1">
        <v>18</v>
      </c>
      <c r="D43" s="1">
        <f t="shared" si="9"/>
        <v>-36</v>
      </c>
      <c r="E43" s="5">
        <f t="shared" si="10"/>
        <v>0.05</v>
      </c>
      <c r="F43" s="5">
        <f t="shared" si="10"/>
        <v>0.05</v>
      </c>
      <c r="G43" s="4">
        <f t="shared" si="11"/>
        <v>0.9</v>
      </c>
      <c r="H43" s="4">
        <f t="shared" si="12"/>
        <v>-1.8</v>
      </c>
      <c r="K43" s="10">
        <f t="shared" si="13"/>
        <v>7.5</v>
      </c>
      <c r="L43" s="10">
        <f t="shared" si="14"/>
        <v>-57</v>
      </c>
      <c r="M43" s="1">
        <f t="shared" si="15"/>
        <v>-427.5</v>
      </c>
      <c r="N43" s="1">
        <f t="shared" si="16"/>
        <v>-21.375</v>
      </c>
    </row>
    <row r="44" spans="2:14" x14ac:dyDescent="0.25">
      <c r="B44" s="2">
        <v>46005</v>
      </c>
      <c r="C44" s="1">
        <v>19</v>
      </c>
      <c r="D44" s="1">
        <f t="shared" si="9"/>
        <v>-38</v>
      </c>
      <c r="E44" s="5">
        <f t="shared" si="10"/>
        <v>0.05</v>
      </c>
      <c r="F44" s="5">
        <f t="shared" si="10"/>
        <v>0.05</v>
      </c>
      <c r="G44" s="4">
        <f t="shared" si="11"/>
        <v>0.95000000000000007</v>
      </c>
      <c r="H44" s="4">
        <f t="shared" si="12"/>
        <v>-1.9000000000000001</v>
      </c>
      <c r="K44" s="10">
        <f t="shared" si="13"/>
        <v>8.5</v>
      </c>
      <c r="L44" s="10">
        <f t="shared" si="14"/>
        <v>-59</v>
      </c>
      <c r="M44" s="1">
        <f t="shared" si="15"/>
        <v>-501.5</v>
      </c>
      <c r="N44" s="1">
        <f t="shared" si="16"/>
        <v>-25.075000000000003</v>
      </c>
    </row>
    <row r="45" spans="2:14" x14ac:dyDescent="0.25">
      <c r="B45" s="2">
        <v>46006</v>
      </c>
      <c r="C45" s="1">
        <v>20</v>
      </c>
      <c r="D45" s="1">
        <f t="shared" si="9"/>
        <v>-40</v>
      </c>
      <c r="E45" s="5">
        <f t="shared" si="10"/>
        <v>0.05</v>
      </c>
      <c r="F45" s="5">
        <f t="shared" si="10"/>
        <v>0.05</v>
      </c>
      <c r="G45" s="4">
        <f t="shared" si="11"/>
        <v>1</v>
      </c>
      <c r="H45" s="4">
        <f t="shared" si="12"/>
        <v>-2</v>
      </c>
      <c r="K45" s="10">
        <f t="shared" si="13"/>
        <v>9.5</v>
      </c>
      <c r="L45" s="10">
        <f t="shared" si="14"/>
        <v>-61</v>
      </c>
      <c r="M45" s="1">
        <f t="shared" si="15"/>
        <v>-579.5</v>
      </c>
      <c r="N45" s="1">
        <f t="shared" si="16"/>
        <v>-28.975000000000001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2025-12-15T07:44:29Z</dcterms:modified>
</cp:coreProperties>
</file>